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TB\Desktop\DEPRTAMENTO DE CONTABILIDAD\RESPALDO UTB ACTUAL\UTB\2024\CUENTA PUBLICA 2024\"/>
    </mc:Choice>
  </mc:AlternateContent>
  <xr:revisionPtr revIDLastSave="0" documentId="13_ncr:1_{6EC9CA00-6E88-4205-9F0F-8AC16D3063AA}" xr6:coauthVersionLast="36" xr6:coauthVersionMax="36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0490" windowHeight="6945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4" i="1" l="1"/>
  <c r="H157" i="1"/>
  <c r="H158" i="1"/>
  <c r="H80" i="1"/>
  <c r="H84" i="1"/>
  <c r="H74" i="1"/>
  <c r="H66" i="1"/>
  <c r="H65" i="1"/>
  <c r="E153" i="1"/>
  <c r="H153" i="1" s="1"/>
  <c r="E154" i="1"/>
  <c r="E155" i="1"/>
  <c r="H155" i="1" s="1"/>
  <c r="E156" i="1"/>
  <c r="H156" i="1" s="1"/>
  <c r="E157" i="1"/>
  <c r="E158" i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79" i="1"/>
  <c r="H79" i="1" s="1"/>
  <c r="E80" i="1"/>
  <c r="E81" i="1"/>
  <c r="H81" i="1" s="1"/>
  <c r="E82" i="1"/>
  <c r="H82" i="1" s="1"/>
  <c r="E83" i="1"/>
  <c r="H83" i="1" s="1"/>
  <c r="E84" i="1"/>
  <c r="E78" i="1"/>
  <c r="H78" i="1" s="1"/>
  <c r="E75" i="1"/>
  <c r="H75" i="1" s="1"/>
  <c r="E76" i="1"/>
  <c r="H76" i="1" s="1"/>
  <c r="E74" i="1"/>
  <c r="E70" i="1"/>
  <c r="H70" i="1" s="1"/>
  <c r="E71" i="1"/>
  <c r="H71" i="1" s="1"/>
  <c r="E72" i="1"/>
  <c r="H72" i="1" s="1"/>
  <c r="E66" i="1"/>
  <c r="E67" i="1"/>
  <c r="H67" i="1" s="1"/>
  <c r="E68" i="1"/>
  <c r="H68" i="1" s="1"/>
  <c r="E69" i="1"/>
  <c r="H69" i="1" s="1"/>
  <c r="E65" i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F86" i="1" s="1"/>
  <c r="E94" i="1"/>
  <c r="D94" i="1"/>
  <c r="E87" i="1" s="1"/>
  <c r="H87" i="1" s="1"/>
  <c r="H86" i="1" s="1"/>
  <c r="C94" i="1"/>
  <c r="E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G86" i="1" l="1"/>
  <c r="G85" i="1" s="1"/>
  <c r="D86" i="1"/>
  <c r="D85" i="1" s="1"/>
  <c r="C85" i="1"/>
  <c r="G10" i="1"/>
  <c r="F85" i="1"/>
  <c r="F10" i="1"/>
  <c r="D10" i="1"/>
  <c r="H85" i="1"/>
  <c r="C10" i="1"/>
  <c r="H10" i="1"/>
  <c r="E85" i="1"/>
  <c r="E10" i="1"/>
  <c r="C160" i="1" l="1"/>
  <c r="G160" i="1"/>
  <c r="F160" i="1"/>
  <c r="D160" i="1"/>
  <c r="H160" i="1"/>
  <c r="E160" i="1"/>
</calcChain>
</file>

<file path=xl/sharedStrings.xml><?xml version="1.0" encoding="utf-8"?>
<sst xmlns="http://schemas.openxmlformats.org/spreadsheetml/2006/main" count="168" uniqueCount="95">
  <si>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</si>
  <si>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</si>
  <si>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</si>
  <si>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</si>
  <si>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</si>
  <si>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</si>
  <si>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</si>
  <si>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</si>
  <si>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</si>
  <si>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</si>
  <si>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</si>
  <si>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</si>
  <si>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</si>
  <si>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</si>
  <si>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</si>
  <si>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</si>
  <si>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</si>
  <si>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</si>
  <si>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</si>
  <si>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</si>
  <si>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</si>
  <si>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</si>
  <si>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</si>
  <si>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</si>
  <si>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</si>
  <si>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</si>
  <si>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</si>
  <si>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</si>
  <si>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</si>
  <si>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</si>
  <si>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</si>
  <si>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</si>
  <si>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</si>
  <si>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</si>
  <si>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</si>
  <si>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</si>
  <si>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</si>
  <si>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</si>
  <si>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</si>
  <si>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</si>
  <si>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</si>
  <si>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</si>
  <si>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</si>
  <si>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</si>
  <si>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</si>
  <si>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</si>
  <si>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</si>
  <si>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</si>
  <si>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</si>
  <si>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</si>
  <si>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</si>
  <si>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</si>
  <si>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</si>
  <si>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</si>
  <si>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</si>
  <si>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</si>
  <si>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</si>
  <si>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</si>
  <si>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</si>
  <si>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</si>
  <si>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</si>
  <si>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</si>
  <si>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</si>
  <si>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</si>
  <si>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</si>
  <si>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</si>
  <si>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</si>
  <si>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</si>
  <si>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</si>
  <si>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</si>
  <si>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</si>
  <si>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</si>
  <si>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</si>
  <si>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</si>
  <si>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</si>
  <si>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</si>
  <si>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</si>
  <si>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</si>
  <si>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</si>
  <si>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</si>
  <si>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</si>
  <si>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</si>
  <si>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</si>
  <si>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</si>
  <si>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</si>
  <si>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</si>
  <si>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</si>
  <si>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</si>
  <si>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UNIVERSIDAD TECNOLOGICA DE LA BABICORA</t>
  </si>
  <si>
    <t>Del 01 de enero al 31 de diciembre del 2024</t>
  </si>
  <si>
    <t>“Bajo protesta de decir verdad declaramos que los Estados Financieros y sus notas, son razonablemente correctos y son responsabilidad del emisor.”</t>
  </si>
  <si>
    <t>Mtro. Samuel Medina Villegas</t>
  </si>
  <si>
    <t>Apoderado Legal</t>
  </si>
  <si>
    <t>Dra. Sarahí Macías Chacón</t>
  </si>
  <si>
    <t>Secretaria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</si>
</sst>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 Narrow"/>
      <family val="2"/>
    </font>
    <font>
      <sz val="9"/>
      <color rgb="FF1D1C1D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165" fontId="7" fillId="0" borderId="5" xfId="0" applyNumberFormat="1" applyFont="1" applyBorder="1" applyAlignment="1" applyProtection="1">
      <alignment horizontal="right" vertical="center"/>
      <protection locked="0"/>
    </xf>
    <xf numFmtId="165" fontId="7" fillId="0" borderId="14" xfId="0" applyNumberFormat="1" applyFont="1" applyBorder="1" applyAlignment="1" applyProtection="1">
      <alignment horizontal="right" vertical="center"/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K21" sqref="K21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1" t="s">
        <v>88</v>
      </c>
      <c r="C2" s="42"/>
      <c r="D2" s="42"/>
      <c r="E2" s="42"/>
      <c r="F2" s="42"/>
      <c r="G2" s="42"/>
      <c r="H2" s="43"/>
    </row>
    <row r="3" spans="2:9" x14ac:dyDescent="0.2">
      <c r="B3" s="44" t="s">
        <v>1</v>
      </c>
      <c r="C3" s="45"/>
      <c r="D3" s="45"/>
      <c r="E3" s="45"/>
      <c r="F3" s="45"/>
      <c r="G3" s="45"/>
      <c r="H3" s="46"/>
    </row>
    <row r="4" spans="2:9" x14ac:dyDescent="0.2">
      <c r="B4" s="44" t="s">
        <v>2</v>
      </c>
      <c r="C4" s="45"/>
      <c r="D4" s="45"/>
      <c r="E4" s="45"/>
      <c r="F4" s="45"/>
      <c r="G4" s="45"/>
      <c r="H4" s="46"/>
    </row>
    <row r="5" spans="2:9" x14ac:dyDescent="0.2">
      <c r="B5" s="47" t="s">
        <v>89</v>
      </c>
      <c r="C5" s="48"/>
      <c r="D5" s="48"/>
      <c r="E5" s="48"/>
      <c r="F5" s="48"/>
      <c r="G5" s="48"/>
      <c r="H5" s="49"/>
    </row>
    <row r="6" spans="2:9" ht="15.75" customHeight="1" thickBot="1" x14ac:dyDescent="0.25">
      <c r="B6" s="50" t="s">
        <v>3</v>
      </c>
      <c r="C6" s="51"/>
      <c r="D6" s="51"/>
      <c r="E6" s="51"/>
      <c r="F6" s="51"/>
      <c r="G6" s="51"/>
      <c r="H6" s="52"/>
    </row>
    <row r="7" spans="2:9" ht="24.75" customHeight="1" thickBot="1" x14ac:dyDescent="0.25">
      <c r="B7" s="34" t="s">
        <v>4</v>
      </c>
      <c r="C7" s="36" t="s">
        <v>5</v>
      </c>
      <c r="D7" s="37"/>
      <c r="E7" s="37"/>
      <c r="F7" s="37"/>
      <c r="G7" s="38"/>
      <c r="H7" s="39" t="s">
        <v>6</v>
      </c>
    </row>
    <row r="8" spans="2:9" ht="24.75" thickBot="1" x14ac:dyDescent="0.25">
      <c r="B8" s="35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0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10578630</v>
      </c>
      <c r="D10" s="8">
        <f>SUM(D12,D20,D30,D40,D50,D60,D64,D73,D77)</f>
        <v>9313686.3500000015</v>
      </c>
      <c r="E10" s="24">
        <f t="shared" ref="E10:H10" si="0">SUM(E12,E20,E30,E40,E50,E60,E64,E73,E77)</f>
        <v>19892316.349999998</v>
      </c>
      <c r="F10" s="8">
        <f t="shared" si="0"/>
        <v>17160878.609999999</v>
      </c>
      <c r="G10" s="8">
        <f t="shared" si="0"/>
        <v>16895224.490000002</v>
      </c>
      <c r="H10" s="24">
        <f t="shared" si="0"/>
        <v>2731437.74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8522487</v>
      </c>
      <c r="D12" s="7">
        <f>SUM(D13:D19)</f>
        <v>836254.18000000063</v>
      </c>
      <c r="E12" s="25">
        <f t="shared" ref="E12:H12" si="1">SUM(E13:E19)</f>
        <v>9358741.1799999997</v>
      </c>
      <c r="F12" s="7">
        <f t="shared" si="1"/>
        <v>9358739.459999999</v>
      </c>
      <c r="G12" s="7">
        <f t="shared" si="1"/>
        <v>9244611.5099999998</v>
      </c>
      <c r="H12" s="25">
        <f t="shared" si="1"/>
        <v>1.7200000000884756</v>
      </c>
    </row>
    <row r="13" spans="2:9" ht="24" x14ac:dyDescent="0.2">
      <c r="B13" s="10" t="s">
        <v>14</v>
      </c>
      <c r="C13" s="33">
        <v>2788767.56</v>
      </c>
      <c r="D13" s="32">
        <v>2917335.23</v>
      </c>
      <c r="E13" s="26">
        <f>SUM(C13:D13)</f>
        <v>5706102.79</v>
      </c>
      <c r="F13" s="32">
        <v>5706102.79</v>
      </c>
      <c r="G13" s="32">
        <v>5706102.79</v>
      </c>
      <c r="H13" s="30">
        <f>SUM(E13-F13)</f>
        <v>0</v>
      </c>
    </row>
    <row r="14" spans="2:9" ht="22.9" customHeight="1" x14ac:dyDescent="0.2">
      <c r="B14" s="10" t="s">
        <v>15</v>
      </c>
      <c r="C14" s="33">
        <v>0</v>
      </c>
      <c r="D14" s="32">
        <v>969008.01</v>
      </c>
      <c r="E14" s="26">
        <f t="shared" ref="E14:E79" si="2">SUM(C14:D14)</f>
        <v>969008.01</v>
      </c>
      <c r="F14" s="32">
        <v>969008.01</v>
      </c>
      <c r="G14" s="32">
        <v>969008.01</v>
      </c>
      <c r="H14" s="30">
        <f t="shared" ref="H14:H79" si="3">SUM(E14-F14)</f>
        <v>0</v>
      </c>
    </row>
    <row r="15" spans="2:9" ht="12.75" x14ac:dyDescent="0.2">
      <c r="B15" s="10" t="s">
        <v>16</v>
      </c>
      <c r="C15" s="33">
        <v>421853.27</v>
      </c>
      <c r="D15" s="32">
        <v>691724.31</v>
      </c>
      <c r="E15" s="26">
        <f t="shared" si="2"/>
        <v>1113577.58</v>
      </c>
      <c r="F15" s="32">
        <v>1113577.58</v>
      </c>
      <c r="G15" s="32">
        <v>1113577.58</v>
      </c>
      <c r="H15" s="30">
        <f t="shared" si="3"/>
        <v>0</v>
      </c>
    </row>
    <row r="16" spans="2:9" ht="12.75" x14ac:dyDescent="0.2">
      <c r="B16" s="10" t="s">
        <v>17</v>
      </c>
      <c r="C16" s="33">
        <v>278112.76</v>
      </c>
      <c r="D16" s="32">
        <v>759498.92</v>
      </c>
      <c r="E16" s="26">
        <f t="shared" si="2"/>
        <v>1037611.68</v>
      </c>
      <c r="F16" s="32">
        <v>1037611.46</v>
      </c>
      <c r="G16" s="32">
        <v>923483.51</v>
      </c>
      <c r="H16" s="30">
        <f t="shared" si="3"/>
        <v>0.22000000008847564</v>
      </c>
    </row>
    <row r="17" spans="2:8" ht="12.75" x14ac:dyDescent="0.2">
      <c r="B17" s="10" t="s">
        <v>18</v>
      </c>
      <c r="C17" s="33">
        <v>436717.25</v>
      </c>
      <c r="D17" s="32">
        <v>95723.87</v>
      </c>
      <c r="E17" s="26">
        <f t="shared" si="2"/>
        <v>532441.12</v>
      </c>
      <c r="F17" s="32">
        <v>532439.62</v>
      </c>
      <c r="G17" s="32">
        <v>532439.62</v>
      </c>
      <c r="H17" s="30">
        <f t="shared" si="3"/>
        <v>1.5</v>
      </c>
    </row>
    <row r="18" spans="2:8" ht="12.75" x14ac:dyDescent="0.2">
      <c r="B18" s="10" t="s">
        <v>19</v>
      </c>
      <c r="C18" s="33"/>
      <c r="D18" s="32"/>
      <c r="E18" s="26">
        <f t="shared" si="2"/>
        <v>0</v>
      </c>
      <c r="F18" s="32"/>
      <c r="G18" s="32"/>
      <c r="H18" s="30">
        <f t="shared" si="3"/>
        <v>0</v>
      </c>
    </row>
    <row r="19" spans="2:8" ht="12.75" x14ac:dyDescent="0.2">
      <c r="B19" s="10" t="s">
        <v>20</v>
      </c>
      <c r="C19" s="33">
        <v>4597036.16</v>
      </c>
      <c r="D19" s="32">
        <v>-4597036.16</v>
      </c>
      <c r="E19" s="26">
        <f t="shared" si="2"/>
        <v>0</v>
      </c>
      <c r="F19" s="32">
        <v>0</v>
      </c>
      <c r="G19" s="32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515506.12</v>
      </c>
      <c r="D20" s="7">
        <f t="shared" ref="D20:H20" si="4">SUM(D21:D29)</f>
        <v>1495291.42</v>
      </c>
      <c r="E20" s="25">
        <f t="shared" si="4"/>
        <v>2010797.54</v>
      </c>
      <c r="F20" s="7">
        <f t="shared" si="4"/>
        <v>1750027.61</v>
      </c>
      <c r="G20" s="7">
        <f t="shared" si="4"/>
        <v>1750027.58</v>
      </c>
      <c r="H20" s="25">
        <f t="shared" si="4"/>
        <v>260769.93000000005</v>
      </c>
    </row>
    <row r="21" spans="2:8" ht="24" x14ac:dyDescent="0.2">
      <c r="B21" s="10" t="s">
        <v>22</v>
      </c>
      <c r="C21" s="33">
        <v>242158.98</v>
      </c>
      <c r="D21" s="32">
        <v>132099.26</v>
      </c>
      <c r="E21" s="26">
        <f t="shared" si="2"/>
        <v>374258.24</v>
      </c>
      <c r="F21" s="32">
        <v>369176.69</v>
      </c>
      <c r="G21" s="32">
        <v>369176.68</v>
      </c>
      <c r="H21" s="30">
        <f t="shared" si="3"/>
        <v>5081.5499999999884</v>
      </c>
    </row>
    <row r="22" spans="2:8" ht="12.75" x14ac:dyDescent="0.2">
      <c r="B22" s="10" t="s">
        <v>23</v>
      </c>
      <c r="C22" s="33">
        <v>72604.22</v>
      </c>
      <c r="D22" s="32">
        <v>111653.4</v>
      </c>
      <c r="E22" s="26">
        <f t="shared" si="2"/>
        <v>184257.62</v>
      </c>
      <c r="F22" s="32">
        <v>177654.84</v>
      </c>
      <c r="G22" s="32">
        <v>177654.84</v>
      </c>
      <c r="H22" s="30">
        <f t="shared" si="3"/>
        <v>6602.7799999999988</v>
      </c>
    </row>
    <row r="23" spans="2:8" ht="24" x14ac:dyDescent="0.2">
      <c r="B23" s="10" t="s">
        <v>24</v>
      </c>
      <c r="C23" s="33">
        <v>0</v>
      </c>
      <c r="D23" s="32">
        <v>5130</v>
      </c>
      <c r="E23" s="26">
        <f t="shared" si="2"/>
        <v>5130</v>
      </c>
      <c r="F23" s="32">
        <v>5130</v>
      </c>
      <c r="G23" s="32">
        <v>5130</v>
      </c>
      <c r="H23" s="30">
        <f t="shared" si="3"/>
        <v>0</v>
      </c>
    </row>
    <row r="24" spans="2:8" ht="24" x14ac:dyDescent="0.2">
      <c r="B24" s="10" t="s">
        <v>25</v>
      </c>
      <c r="C24" s="33">
        <v>20670</v>
      </c>
      <c r="D24" s="32">
        <v>62158.23</v>
      </c>
      <c r="E24" s="26">
        <f t="shared" si="2"/>
        <v>82828.23000000001</v>
      </c>
      <c r="F24" s="32">
        <v>76267.679999999993</v>
      </c>
      <c r="G24" s="32">
        <v>76267.679999999993</v>
      </c>
      <c r="H24" s="30">
        <f t="shared" si="3"/>
        <v>6560.5500000000175</v>
      </c>
    </row>
    <row r="25" spans="2:8" ht="23.45" customHeight="1" x14ac:dyDescent="0.2">
      <c r="B25" s="10" t="s">
        <v>26</v>
      </c>
      <c r="C25" s="33">
        <v>0</v>
      </c>
      <c r="D25" s="32">
        <v>43459.62</v>
      </c>
      <c r="E25" s="26">
        <f t="shared" si="2"/>
        <v>43459.62</v>
      </c>
      <c r="F25" s="32">
        <v>42670.62</v>
      </c>
      <c r="G25" s="32">
        <v>42670.62</v>
      </c>
      <c r="H25" s="30">
        <f t="shared" si="3"/>
        <v>789</v>
      </c>
    </row>
    <row r="26" spans="2:8" ht="12.75" x14ac:dyDescent="0.2">
      <c r="B26" s="10" t="s">
        <v>27</v>
      </c>
      <c r="C26" s="33">
        <v>167988.66</v>
      </c>
      <c r="D26" s="32">
        <v>431011.35</v>
      </c>
      <c r="E26" s="26">
        <f t="shared" si="2"/>
        <v>599000.01</v>
      </c>
      <c r="F26" s="32">
        <v>564837.73</v>
      </c>
      <c r="G26" s="32">
        <v>564837.74</v>
      </c>
      <c r="H26" s="30">
        <f t="shared" si="3"/>
        <v>34162.280000000028</v>
      </c>
    </row>
    <row r="27" spans="2:8" ht="24" x14ac:dyDescent="0.2">
      <c r="B27" s="10" t="s">
        <v>28</v>
      </c>
      <c r="C27" s="33">
        <v>7574</v>
      </c>
      <c r="D27" s="32">
        <v>221931.73</v>
      </c>
      <c r="E27" s="26">
        <f t="shared" si="2"/>
        <v>229505.73</v>
      </c>
      <c r="F27" s="32">
        <v>228209.73</v>
      </c>
      <c r="G27" s="32">
        <v>228209.73</v>
      </c>
      <c r="H27" s="30">
        <f t="shared" si="3"/>
        <v>1296</v>
      </c>
    </row>
    <row r="28" spans="2:8" ht="12" customHeight="1" x14ac:dyDescent="0.2">
      <c r="B28" s="10" t="s">
        <v>29</v>
      </c>
      <c r="C28" s="33"/>
      <c r="D28" s="32"/>
      <c r="E28" s="26">
        <f t="shared" si="2"/>
        <v>0</v>
      </c>
      <c r="F28" s="32"/>
      <c r="G28" s="32"/>
      <c r="H28" s="30">
        <f t="shared" si="3"/>
        <v>0</v>
      </c>
    </row>
    <row r="29" spans="2:8" ht="25.9" customHeight="1" x14ac:dyDescent="0.2">
      <c r="B29" s="10" t="s">
        <v>30</v>
      </c>
      <c r="C29" s="33">
        <v>4510.26</v>
      </c>
      <c r="D29" s="32">
        <v>487847.83</v>
      </c>
      <c r="E29" s="26">
        <f t="shared" si="2"/>
        <v>492358.09</v>
      </c>
      <c r="F29" s="32">
        <v>286080.32</v>
      </c>
      <c r="G29" s="32">
        <v>286080.28999999998</v>
      </c>
      <c r="H29" s="30">
        <f t="shared" si="3"/>
        <v>206277.77000000002</v>
      </c>
    </row>
    <row r="30" spans="2:8" s="9" customFormat="1" ht="24" x14ac:dyDescent="0.2">
      <c r="B30" s="12" t="s">
        <v>31</v>
      </c>
      <c r="C30" s="7">
        <f>SUM(C31:C39)</f>
        <v>1540636.88</v>
      </c>
      <c r="D30" s="7">
        <f t="shared" ref="D30:H30" si="5">SUM(D31:D39)</f>
        <v>3909432.46</v>
      </c>
      <c r="E30" s="25">
        <f t="shared" si="5"/>
        <v>5450069.3399999999</v>
      </c>
      <c r="F30" s="7">
        <f t="shared" si="5"/>
        <v>3538451.31</v>
      </c>
      <c r="G30" s="7">
        <f t="shared" si="5"/>
        <v>3386924.9000000004</v>
      </c>
      <c r="H30" s="25">
        <f t="shared" si="5"/>
        <v>1911618.03</v>
      </c>
    </row>
    <row r="31" spans="2:8" ht="12.75" x14ac:dyDescent="0.2">
      <c r="B31" s="10" t="s">
        <v>32</v>
      </c>
      <c r="C31" s="33">
        <v>3841.49</v>
      </c>
      <c r="D31" s="32">
        <v>93133.96</v>
      </c>
      <c r="E31" s="26">
        <f t="shared" si="2"/>
        <v>96975.450000000012</v>
      </c>
      <c r="F31" s="32">
        <v>92018.01</v>
      </c>
      <c r="G31" s="32">
        <v>92018.01</v>
      </c>
      <c r="H31" s="30">
        <f t="shared" si="3"/>
        <v>4957.4400000000169</v>
      </c>
    </row>
    <row r="32" spans="2:8" ht="12.75" x14ac:dyDescent="0.2">
      <c r="B32" s="10" t="s">
        <v>33</v>
      </c>
      <c r="C32" s="33">
        <v>391.9</v>
      </c>
      <c r="D32" s="32">
        <v>80047.240000000005</v>
      </c>
      <c r="E32" s="26">
        <f t="shared" si="2"/>
        <v>80439.14</v>
      </c>
      <c r="F32" s="32">
        <v>78804.81</v>
      </c>
      <c r="G32" s="32">
        <v>78804.81</v>
      </c>
      <c r="H32" s="30">
        <f t="shared" si="3"/>
        <v>1634.3300000000017</v>
      </c>
    </row>
    <row r="33" spans="2:8" ht="24" x14ac:dyDescent="0.2">
      <c r="B33" s="10" t="s">
        <v>34</v>
      </c>
      <c r="C33" s="33">
        <v>341010</v>
      </c>
      <c r="D33" s="32">
        <v>1195554.6399999999</v>
      </c>
      <c r="E33" s="26">
        <f t="shared" si="2"/>
        <v>1536564.64</v>
      </c>
      <c r="F33" s="32">
        <v>1181790.51</v>
      </c>
      <c r="G33" s="32">
        <v>1155416.1000000001</v>
      </c>
      <c r="H33" s="30">
        <f t="shared" si="3"/>
        <v>354774.12999999989</v>
      </c>
    </row>
    <row r="34" spans="2:8" ht="24.6" customHeight="1" x14ac:dyDescent="0.2">
      <c r="B34" s="10" t="s">
        <v>35</v>
      </c>
      <c r="C34" s="33">
        <v>0</v>
      </c>
      <c r="D34" s="32">
        <v>1273747.48</v>
      </c>
      <c r="E34" s="26">
        <f t="shared" si="2"/>
        <v>1273747.48</v>
      </c>
      <c r="F34" s="32">
        <v>47885.22</v>
      </c>
      <c r="G34" s="32">
        <v>47885.22</v>
      </c>
      <c r="H34" s="30">
        <f t="shared" si="3"/>
        <v>1225862.26</v>
      </c>
    </row>
    <row r="35" spans="2:8" ht="24" x14ac:dyDescent="0.2">
      <c r="B35" s="10" t="s">
        <v>36</v>
      </c>
      <c r="C35" s="33">
        <v>472456.25</v>
      </c>
      <c r="D35" s="32">
        <v>443948.67</v>
      </c>
      <c r="E35" s="26">
        <f t="shared" si="2"/>
        <v>916404.91999999993</v>
      </c>
      <c r="F35" s="32">
        <v>829156.14</v>
      </c>
      <c r="G35" s="32">
        <v>704004.14</v>
      </c>
      <c r="H35" s="30">
        <f t="shared" si="3"/>
        <v>87248.779999999912</v>
      </c>
    </row>
    <row r="36" spans="2:8" ht="24" x14ac:dyDescent="0.2">
      <c r="B36" s="10" t="s">
        <v>37</v>
      </c>
      <c r="C36" s="33">
        <v>23651.08</v>
      </c>
      <c r="D36" s="32">
        <v>168602.22</v>
      </c>
      <c r="E36" s="26">
        <f t="shared" si="2"/>
        <v>192253.3</v>
      </c>
      <c r="F36" s="32">
        <v>191161.79</v>
      </c>
      <c r="G36" s="32">
        <v>191161.79</v>
      </c>
      <c r="H36" s="30">
        <f t="shared" si="3"/>
        <v>1091.5099999999802</v>
      </c>
    </row>
    <row r="37" spans="2:8" ht="12.75" x14ac:dyDescent="0.2">
      <c r="B37" s="10" t="s">
        <v>38</v>
      </c>
      <c r="C37" s="33">
        <v>73444.56</v>
      </c>
      <c r="D37" s="32">
        <v>408830.02</v>
      </c>
      <c r="E37" s="26">
        <f t="shared" si="2"/>
        <v>482274.58</v>
      </c>
      <c r="F37" s="32">
        <v>380232.1</v>
      </c>
      <c r="G37" s="32">
        <v>380232.1</v>
      </c>
      <c r="H37" s="30">
        <f t="shared" si="3"/>
        <v>102042.48000000004</v>
      </c>
    </row>
    <row r="38" spans="2:8" ht="12.75" x14ac:dyDescent="0.2">
      <c r="B38" s="10" t="s">
        <v>39</v>
      </c>
      <c r="C38" s="33">
        <v>64978.6</v>
      </c>
      <c r="D38" s="32">
        <v>238996.23</v>
      </c>
      <c r="E38" s="26">
        <f t="shared" si="2"/>
        <v>303974.83</v>
      </c>
      <c r="F38" s="32">
        <v>257889.73</v>
      </c>
      <c r="G38" s="32">
        <v>257889.73</v>
      </c>
      <c r="H38" s="30">
        <f t="shared" si="3"/>
        <v>46085.100000000006</v>
      </c>
    </row>
    <row r="39" spans="2:8" ht="12.75" x14ac:dyDescent="0.2">
      <c r="B39" s="10" t="s">
        <v>40</v>
      </c>
      <c r="C39" s="33">
        <v>560863</v>
      </c>
      <c r="D39" s="32">
        <v>6572</v>
      </c>
      <c r="E39" s="26">
        <f t="shared" si="2"/>
        <v>567435</v>
      </c>
      <c r="F39" s="32">
        <v>479513</v>
      </c>
      <c r="G39" s="32">
        <v>479513</v>
      </c>
      <c r="H39" s="30">
        <f t="shared" si="3"/>
        <v>87922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557878.75</v>
      </c>
      <c r="E40" s="25">
        <f t="shared" si="6"/>
        <v>557878.75</v>
      </c>
      <c r="F40" s="7">
        <f t="shared" si="6"/>
        <v>200125</v>
      </c>
      <c r="G40" s="7">
        <f t="shared" si="6"/>
        <v>200125</v>
      </c>
      <c r="H40" s="25">
        <f t="shared" si="6"/>
        <v>357753.75</v>
      </c>
    </row>
    <row r="41" spans="2:8" ht="24" x14ac:dyDescent="0.2">
      <c r="B41" s="10" t="s">
        <v>42</v>
      </c>
      <c r="C41" s="33"/>
      <c r="D41" s="32"/>
      <c r="E41" s="26">
        <f t="shared" si="2"/>
        <v>0</v>
      </c>
      <c r="F41" s="32"/>
      <c r="G41" s="32"/>
      <c r="H41" s="30">
        <f t="shared" si="3"/>
        <v>0</v>
      </c>
    </row>
    <row r="42" spans="2:8" ht="12.75" x14ac:dyDescent="0.2">
      <c r="B42" s="10" t="s">
        <v>43</v>
      </c>
      <c r="C42" s="33"/>
      <c r="D42" s="32"/>
      <c r="E42" s="26">
        <f t="shared" si="2"/>
        <v>0</v>
      </c>
      <c r="F42" s="32"/>
      <c r="G42" s="32"/>
      <c r="H42" s="30">
        <f t="shared" si="3"/>
        <v>0</v>
      </c>
    </row>
    <row r="43" spans="2:8" ht="12.75" x14ac:dyDescent="0.2">
      <c r="B43" s="10" t="s">
        <v>44</v>
      </c>
      <c r="C43" s="33"/>
      <c r="D43" s="32"/>
      <c r="E43" s="26">
        <f t="shared" si="2"/>
        <v>0</v>
      </c>
      <c r="F43" s="32"/>
      <c r="G43" s="32"/>
      <c r="H43" s="30">
        <f t="shared" si="3"/>
        <v>0</v>
      </c>
    </row>
    <row r="44" spans="2:8" ht="12.75" x14ac:dyDescent="0.2">
      <c r="B44" s="10" t="s">
        <v>45</v>
      </c>
      <c r="C44" s="33">
        <v>0</v>
      </c>
      <c r="D44" s="32">
        <v>557878.75</v>
      </c>
      <c r="E44" s="26">
        <f t="shared" si="2"/>
        <v>557878.75</v>
      </c>
      <c r="F44" s="32">
        <v>200125</v>
      </c>
      <c r="G44" s="32">
        <v>200125</v>
      </c>
      <c r="H44" s="30">
        <f t="shared" si="3"/>
        <v>357753.75</v>
      </c>
    </row>
    <row r="45" spans="2:8" ht="12.75" x14ac:dyDescent="0.2">
      <c r="B45" s="10" t="s">
        <v>46</v>
      </c>
      <c r="C45" s="33"/>
      <c r="D45" s="32"/>
      <c r="E45" s="26">
        <f t="shared" si="2"/>
        <v>0</v>
      </c>
      <c r="F45" s="32"/>
      <c r="G45" s="32"/>
      <c r="H45" s="30">
        <f t="shared" si="3"/>
        <v>0</v>
      </c>
    </row>
    <row r="46" spans="2:8" ht="24" x14ac:dyDescent="0.2">
      <c r="B46" s="10" t="s">
        <v>47</v>
      </c>
      <c r="C46" s="33"/>
      <c r="D46" s="32"/>
      <c r="E46" s="26">
        <f t="shared" si="2"/>
        <v>0</v>
      </c>
      <c r="F46" s="32"/>
      <c r="G46" s="32"/>
      <c r="H46" s="30">
        <f t="shared" si="3"/>
        <v>0</v>
      </c>
    </row>
    <row r="47" spans="2:8" ht="12.75" x14ac:dyDescent="0.2">
      <c r="B47" s="10" t="s">
        <v>48</v>
      </c>
      <c r="C47" s="33"/>
      <c r="D47" s="32"/>
      <c r="E47" s="26">
        <f t="shared" si="2"/>
        <v>0</v>
      </c>
      <c r="F47" s="32"/>
      <c r="G47" s="32"/>
      <c r="H47" s="30">
        <f t="shared" si="3"/>
        <v>0</v>
      </c>
    </row>
    <row r="48" spans="2:8" ht="12.75" x14ac:dyDescent="0.2">
      <c r="B48" s="10" t="s">
        <v>49</v>
      </c>
      <c r="C48" s="33"/>
      <c r="D48" s="32"/>
      <c r="E48" s="26">
        <f t="shared" si="2"/>
        <v>0</v>
      </c>
      <c r="F48" s="32"/>
      <c r="G48" s="32"/>
      <c r="H48" s="30">
        <f t="shared" si="3"/>
        <v>0</v>
      </c>
    </row>
    <row r="49" spans="2:8" ht="12.75" x14ac:dyDescent="0.2">
      <c r="B49" s="10" t="s">
        <v>50</v>
      </c>
      <c r="C49" s="33"/>
      <c r="D49" s="32"/>
      <c r="E49" s="26">
        <f t="shared" si="2"/>
        <v>0</v>
      </c>
      <c r="F49" s="32"/>
      <c r="G49" s="32"/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2514829.54</v>
      </c>
      <c r="E50" s="25">
        <f t="shared" si="7"/>
        <v>2514829.54</v>
      </c>
      <c r="F50" s="7">
        <f t="shared" si="7"/>
        <v>2313535.23</v>
      </c>
      <c r="G50" s="7">
        <f t="shared" si="7"/>
        <v>2313535.5</v>
      </c>
      <c r="H50" s="25">
        <f t="shared" si="7"/>
        <v>201294.31000000006</v>
      </c>
    </row>
    <row r="51" spans="2:8" ht="12.75" x14ac:dyDescent="0.2">
      <c r="B51" s="10" t="s">
        <v>52</v>
      </c>
      <c r="C51" s="33"/>
      <c r="D51" s="32">
        <v>530977.25</v>
      </c>
      <c r="E51" s="26">
        <f t="shared" si="2"/>
        <v>530977.25</v>
      </c>
      <c r="F51" s="32">
        <v>530977.25</v>
      </c>
      <c r="G51" s="32">
        <v>530977.52</v>
      </c>
      <c r="H51" s="30">
        <f t="shared" si="3"/>
        <v>0</v>
      </c>
    </row>
    <row r="52" spans="2:8" ht="12.75" x14ac:dyDescent="0.2">
      <c r="B52" s="10" t="s">
        <v>53</v>
      </c>
      <c r="C52" s="33">
        <v>0</v>
      </c>
      <c r="D52" s="32">
        <v>193838</v>
      </c>
      <c r="E52" s="26">
        <f t="shared" si="2"/>
        <v>193838</v>
      </c>
      <c r="F52" s="32">
        <v>143838</v>
      </c>
      <c r="G52" s="32">
        <v>143838</v>
      </c>
      <c r="H52" s="30">
        <f t="shared" si="3"/>
        <v>50000</v>
      </c>
    </row>
    <row r="53" spans="2:8" ht="24" x14ac:dyDescent="0.2">
      <c r="B53" s="10" t="s">
        <v>54</v>
      </c>
      <c r="C53" s="33"/>
      <c r="D53" s="32"/>
      <c r="E53" s="26">
        <f t="shared" si="2"/>
        <v>0</v>
      </c>
      <c r="F53" s="32"/>
      <c r="G53" s="32"/>
      <c r="H53" s="30">
        <f t="shared" si="3"/>
        <v>0</v>
      </c>
    </row>
    <row r="54" spans="2:8" ht="12.75" x14ac:dyDescent="0.2">
      <c r="B54" s="10" t="s">
        <v>55</v>
      </c>
      <c r="C54" s="33">
        <v>0</v>
      </c>
      <c r="D54" s="32">
        <v>1411294.29</v>
      </c>
      <c r="E54" s="26">
        <f t="shared" si="2"/>
        <v>1411294.29</v>
      </c>
      <c r="F54" s="32">
        <v>1299999.98</v>
      </c>
      <c r="G54" s="32">
        <v>1299999.98</v>
      </c>
      <c r="H54" s="30">
        <f t="shared" si="3"/>
        <v>111294.31000000006</v>
      </c>
    </row>
    <row r="55" spans="2:8" ht="12.75" x14ac:dyDescent="0.2">
      <c r="B55" s="10" t="s">
        <v>56</v>
      </c>
      <c r="C55" s="33"/>
      <c r="D55" s="32"/>
      <c r="E55" s="26">
        <f t="shared" si="2"/>
        <v>0</v>
      </c>
      <c r="F55" s="32"/>
      <c r="G55" s="32"/>
      <c r="H55" s="30">
        <f t="shared" si="3"/>
        <v>0</v>
      </c>
    </row>
    <row r="56" spans="2:8" ht="12.75" x14ac:dyDescent="0.2">
      <c r="B56" s="10" t="s">
        <v>57</v>
      </c>
      <c r="C56" s="33">
        <v>0</v>
      </c>
      <c r="D56" s="32">
        <v>378720</v>
      </c>
      <c r="E56" s="26">
        <f t="shared" si="2"/>
        <v>378720</v>
      </c>
      <c r="F56" s="32">
        <v>338720</v>
      </c>
      <c r="G56" s="32">
        <v>338720</v>
      </c>
      <c r="H56" s="30">
        <f t="shared" si="3"/>
        <v>40000</v>
      </c>
    </row>
    <row r="57" spans="2:8" ht="12.75" x14ac:dyDescent="0.2">
      <c r="B57" s="10" t="s">
        <v>58</v>
      </c>
      <c r="C57" s="33"/>
      <c r="D57" s="32"/>
      <c r="E57" s="26">
        <f t="shared" si="2"/>
        <v>0</v>
      </c>
      <c r="F57" s="32"/>
      <c r="G57" s="32"/>
      <c r="H57" s="30">
        <f t="shared" si="3"/>
        <v>0</v>
      </c>
    </row>
    <row r="58" spans="2:8" ht="12.75" x14ac:dyDescent="0.2">
      <c r="B58" s="10" t="s">
        <v>59</v>
      </c>
      <c r="C58" s="33"/>
      <c r="D58" s="32"/>
      <c r="E58" s="26">
        <f t="shared" si="2"/>
        <v>0</v>
      </c>
      <c r="F58" s="32"/>
      <c r="G58" s="32"/>
      <c r="H58" s="30">
        <f t="shared" si="3"/>
        <v>0</v>
      </c>
    </row>
    <row r="59" spans="2:8" ht="12.75" x14ac:dyDescent="0.2">
      <c r="B59" s="10" t="s">
        <v>60</v>
      </c>
      <c r="C59" s="33"/>
      <c r="D59" s="32"/>
      <c r="E59" s="26">
        <f t="shared" si="2"/>
        <v>0</v>
      </c>
      <c r="F59" s="32"/>
      <c r="G59" s="32"/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9024924.9999999981</v>
      </c>
      <c r="D85" s="15">
        <f t="shared" ref="D85:H85" si="14">SUM(D86,D94,D104,D114,D124,D134,D138,D147,D151)</f>
        <v>11033441.27</v>
      </c>
      <c r="E85" s="27">
        <f t="shared" si="14"/>
        <v>20058366.270000003</v>
      </c>
      <c r="F85" s="15">
        <f t="shared" si="14"/>
        <v>20058365.170000002</v>
      </c>
      <c r="G85" s="15">
        <f t="shared" si="14"/>
        <v>18680828.509999998</v>
      </c>
      <c r="H85" s="27">
        <f t="shared" si="14"/>
        <v>1.1000000002459274</v>
      </c>
    </row>
    <row r="86" spans="2:8" x14ac:dyDescent="0.2">
      <c r="B86" s="16" t="s">
        <v>13</v>
      </c>
      <c r="C86" s="7">
        <f>SUM(C87:C93)</f>
        <v>7836593.9999999991</v>
      </c>
      <c r="D86" s="7">
        <f t="shared" ref="D86:H86" si="15">SUM(D87:D93)</f>
        <v>2024214.9999999998</v>
      </c>
      <c r="E86" s="25">
        <f t="shared" si="15"/>
        <v>9860809</v>
      </c>
      <c r="F86" s="7">
        <f>SUM(F87:F93)</f>
        <v>9860808.8200000003</v>
      </c>
      <c r="G86" s="7">
        <f t="shared" si="15"/>
        <v>9746680.9499999993</v>
      </c>
      <c r="H86" s="25">
        <f t="shared" si="15"/>
        <v>0.1799999998183921</v>
      </c>
    </row>
    <row r="87" spans="2:8" ht="24" x14ac:dyDescent="0.2">
      <c r="B87" s="10" t="s">
        <v>14</v>
      </c>
      <c r="C87" s="33">
        <v>4956409.25</v>
      </c>
      <c r="D87" s="32">
        <v>2023852.27</v>
      </c>
      <c r="E87" s="26">
        <f>SUM(C87:D87)</f>
        <v>6980261.5199999996</v>
      </c>
      <c r="F87" s="32">
        <v>6980261.5199999996</v>
      </c>
      <c r="G87" s="32">
        <v>6980261.5199999996</v>
      </c>
      <c r="H87" s="30">
        <f t="shared" ref="H87:H92" si="16">SUM(E87-F87)</f>
        <v>0</v>
      </c>
    </row>
    <row r="88" spans="2:8" ht="24.6" customHeight="1" x14ac:dyDescent="0.2">
      <c r="B88" s="10" t="s">
        <v>15</v>
      </c>
      <c r="C88" s="33"/>
      <c r="D88" s="32">
        <v>0</v>
      </c>
      <c r="E88" s="26">
        <f t="shared" ref="E88:E153" si="17">SUM(C88:D88)</f>
        <v>0</v>
      </c>
      <c r="F88" s="32">
        <v>0</v>
      </c>
      <c r="G88" s="32">
        <v>0</v>
      </c>
      <c r="H88" s="30">
        <f t="shared" si="16"/>
        <v>0</v>
      </c>
    </row>
    <row r="89" spans="2:8" ht="12.75" x14ac:dyDescent="0.2">
      <c r="B89" s="10" t="s">
        <v>16</v>
      </c>
      <c r="C89" s="33">
        <v>756114.33</v>
      </c>
      <c r="D89" s="32">
        <v>275269.32</v>
      </c>
      <c r="E89" s="26">
        <f>SUM(C89:D89)</f>
        <v>1031383.6499999999</v>
      </c>
      <c r="F89" s="32">
        <v>1031383.65</v>
      </c>
      <c r="G89" s="32">
        <v>1031383.65</v>
      </c>
      <c r="H89" s="30">
        <f t="shared" si="16"/>
        <v>-1.1641532182693481E-10</v>
      </c>
    </row>
    <row r="90" spans="2:8" ht="12.75" x14ac:dyDescent="0.2">
      <c r="B90" s="10" t="s">
        <v>17</v>
      </c>
      <c r="C90" s="33">
        <v>472313.39</v>
      </c>
      <c r="D90" s="32">
        <v>819491.4</v>
      </c>
      <c r="E90" s="26">
        <f t="shared" si="17"/>
        <v>1291804.79</v>
      </c>
      <c r="F90" s="32">
        <v>1291804.6100000001</v>
      </c>
      <c r="G90" s="32">
        <v>1177676.74</v>
      </c>
      <c r="H90" s="30">
        <f t="shared" si="16"/>
        <v>0.17999999993480742</v>
      </c>
    </row>
    <row r="91" spans="2:8" ht="12.75" x14ac:dyDescent="0.2">
      <c r="B91" s="10" t="s">
        <v>18</v>
      </c>
      <c r="C91" s="33">
        <v>503589.85</v>
      </c>
      <c r="D91" s="32">
        <v>53769.19</v>
      </c>
      <c r="E91" s="26">
        <f t="shared" si="17"/>
        <v>557359.04</v>
      </c>
      <c r="F91" s="32">
        <v>557359.04</v>
      </c>
      <c r="G91" s="32">
        <v>557359.04</v>
      </c>
      <c r="H91" s="30">
        <f t="shared" si="16"/>
        <v>0</v>
      </c>
    </row>
    <row r="92" spans="2:8" ht="12.75" x14ac:dyDescent="0.2">
      <c r="B92" s="10" t="s">
        <v>19</v>
      </c>
      <c r="C92" s="33"/>
      <c r="D92" s="32"/>
      <c r="E92" s="26">
        <f t="shared" si="17"/>
        <v>0</v>
      </c>
      <c r="F92" s="32"/>
      <c r="G92" s="32"/>
      <c r="H92" s="30">
        <f t="shared" si="16"/>
        <v>0</v>
      </c>
    </row>
    <row r="93" spans="2:8" ht="12.75" x14ac:dyDescent="0.2">
      <c r="B93" s="10" t="s">
        <v>20</v>
      </c>
      <c r="C93" s="33">
        <v>1148167.18</v>
      </c>
      <c r="D93" s="32">
        <v>-1148167.18</v>
      </c>
      <c r="E93" s="26">
        <f t="shared" si="17"/>
        <v>0</v>
      </c>
      <c r="F93" s="32">
        <v>0</v>
      </c>
      <c r="G93" s="32">
        <v>0</v>
      </c>
      <c r="H93" s="30">
        <f t="shared" ref="H93:H153" si="18">SUM(E93-F93)</f>
        <v>0</v>
      </c>
    </row>
    <row r="94" spans="2:8" ht="24" x14ac:dyDescent="0.2">
      <c r="B94" s="17" t="s">
        <v>21</v>
      </c>
      <c r="C94" s="7">
        <f>SUM(C95:C103)</f>
        <v>167098.84000000003</v>
      </c>
      <c r="D94" s="7">
        <f t="shared" ref="D94:H94" si="19">SUM(D95:D103)</f>
        <v>347127.48</v>
      </c>
      <c r="E94" s="25">
        <f t="shared" si="19"/>
        <v>514226.31999999995</v>
      </c>
      <c r="F94" s="7">
        <f t="shared" si="19"/>
        <v>514226.31999999995</v>
      </c>
      <c r="G94" s="7">
        <f t="shared" si="19"/>
        <v>514226.04000000004</v>
      </c>
      <c r="H94" s="25">
        <f t="shared" si="19"/>
        <v>-2.1827872842550278E-11</v>
      </c>
    </row>
    <row r="95" spans="2:8" ht="24" x14ac:dyDescent="0.2">
      <c r="B95" s="10" t="s">
        <v>22</v>
      </c>
      <c r="C95" s="33">
        <v>84943.29</v>
      </c>
      <c r="D95" s="32">
        <v>-8649.7099999999991</v>
      </c>
      <c r="E95" s="26">
        <f t="shared" si="17"/>
        <v>76293.579999999987</v>
      </c>
      <c r="F95" s="32">
        <v>76293.58</v>
      </c>
      <c r="G95" s="32">
        <v>76293.31</v>
      </c>
      <c r="H95" s="30">
        <f t="shared" si="18"/>
        <v>-1.4551915228366852E-11</v>
      </c>
    </row>
    <row r="96" spans="2:8" ht="12.75" x14ac:dyDescent="0.2">
      <c r="B96" s="10" t="s">
        <v>23</v>
      </c>
      <c r="C96" s="33">
        <v>10633.41</v>
      </c>
      <c r="D96" s="32">
        <v>63936.94</v>
      </c>
      <c r="E96" s="26">
        <f t="shared" si="17"/>
        <v>74570.350000000006</v>
      </c>
      <c r="F96" s="32">
        <v>74570.350000000006</v>
      </c>
      <c r="G96" s="32">
        <v>74570.350000000006</v>
      </c>
      <c r="H96" s="30">
        <f t="shared" si="18"/>
        <v>0</v>
      </c>
    </row>
    <row r="97" spans="2:18" ht="24" x14ac:dyDescent="0.2">
      <c r="B97" s="10" t="s">
        <v>24</v>
      </c>
      <c r="C97" s="33"/>
      <c r="D97" s="32"/>
      <c r="E97" s="26">
        <f t="shared" si="17"/>
        <v>0</v>
      </c>
      <c r="F97" s="32"/>
      <c r="G97" s="32"/>
      <c r="H97" s="30">
        <f t="shared" si="18"/>
        <v>0</v>
      </c>
    </row>
    <row r="98" spans="2:18" ht="24" x14ac:dyDescent="0.2">
      <c r="B98" s="10" t="s">
        <v>25</v>
      </c>
      <c r="C98" s="33"/>
      <c r="D98" s="32">
        <v>13301.23</v>
      </c>
      <c r="E98" s="26">
        <f t="shared" si="17"/>
        <v>13301.23</v>
      </c>
      <c r="F98" s="32">
        <v>13301.23</v>
      </c>
      <c r="G98" s="32">
        <v>13301.23</v>
      </c>
      <c r="H98" s="30">
        <f t="shared" si="18"/>
        <v>0</v>
      </c>
    </row>
    <row r="99" spans="2:18" ht="24" x14ac:dyDescent="0.2">
      <c r="B99" s="10" t="s">
        <v>26</v>
      </c>
      <c r="C99" s="33">
        <v>0</v>
      </c>
      <c r="D99" s="32">
        <v>12381</v>
      </c>
      <c r="E99" s="26">
        <f t="shared" si="17"/>
        <v>12381</v>
      </c>
      <c r="F99" s="32">
        <v>12381</v>
      </c>
      <c r="G99" s="32">
        <v>12381</v>
      </c>
      <c r="H99" s="30">
        <f t="shared" si="18"/>
        <v>0</v>
      </c>
      <c r="J99" s="18"/>
    </row>
    <row r="100" spans="2:18" ht="12.75" x14ac:dyDescent="0.2">
      <c r="B100" s="10" t="s">
        <v>27</v>
      </c>
      <c r="C100" s="33">
        <v>53127.19</v>
      </c>
      <c r="D100" s="32">
        <v>130274.24000000001</v>
      </c>
      <c r="E100" s="26">
        <f t="shared" si="17"/>
        <v>183401.43</v>
      </c>
      <c r="F100" s="32">
        <v>183401.43</v>
      </c>
      <c r="G100" s="32">
        <v>183401.42</v>
      </c>
      <c r="H100" s="30">
        <f t="shared" si="18"/>
        <v>0</v>
      </c>
      <c r="R100" s="2"/>
    </row>
    <row r="101" spans="2:18" ht="24" x14ac:dyDescent="0.2">
      <c r="B101" s="10" t="s">
        <v>28</v>
      </c>
      <c r="C101" s="33"/>
      <c r="D101" s="32">
        <v>98023.5</v>
      </c>
      <c r="E101" s="26">
        <f t="shared" si="17"/>
        <v>98023.5</v>
      </c>
      <c r="F101" s="32">
        <v>98023.5</v>
      </c>
      <c r="G101" s="32">
        <v>98023.5</v>
      </c>
      <c r="H101" s="30">
        <f t="shared" si="18"/>
        <v>0</v>
      </c>
    </row>
    <row r="102" spans="2:18" ht="12.6" customHeight="1" x14ac:dyDescent="0.2">
      <c r="B102" s="10" t="s">
        <v>29</v>
      </c>
      <c r="C102" s="33"/>
      <c r="D102" s="32"/>
      <c r="E102" s="26">
        <f t="shared" si="17"/>
        <v>0</v>
      </c>
      <c r="F102" s="32"/>
      <c r="G102" s="32"/>
      <c r="H102" s="30">
        <f t="shared" si="18"/>
        <v>0</v>
      </c>
    </row>
    <row r="103" spans="2:18" ht="24.6" customHeight="1" x14ac:dyDescent="0.2">
      <c r="B103" s="10" t="s">
        <v>30</v>
      </c>
      <c r="C103" s="33">
        <v>18394.95</v>
      </c>
      <c r="D103" s="32">
        <v>37860.28</v>
      </c>
      <c r="E103" s="26">
        <f t="shared" si="17"/>
        <v>56255.229999999996</v>
      </c>
      <c r="F103" s="32">
        <v>56255.23</v>
      </c>
      <c r="G103" s="32">
        <v>56255.23</v>
      </c>
      <c r="H103" s="30">
        <f t="shared" si="18"/>
        <v>-7.2759576141834259E-12</v>
      </c>
    </row>
    <row r="104" spans="2:18" ht="24" x14ac:dyDescent="0.2">
      <c r="B104" s="17" t="s">
        <v>31</v>
      </c>
      <c r="C104" s="7">
        <f>SUM(C105:C113)</f>
        <v>1021232.16</v>
      </c>
      <c r="D104" s="7">
        <f t="shared" ref="D104:H104" si="20">SUM(D105:D113)</f>
        <v>2848715.48</v>
      </c>
      <c r="E104" s="25">
        <f t="shared" si="20"/>
        <v>3869947.64</v>
      </c>
      <c r="F104" s="7">
        <f t="shared" si="20"/>
        <v>3869947.64</v>
      </c>
      <c r="G104" s="7">
        <f t="shared" si="20"/>
        <v>3741497.56</v>
      </c>
      <c r="H104" s="25">
        <f t="shared" si="20"/>
        <v>4.0745362639427185E-10</v>
      </c>
    </row>
    <row r="105" spans="2:18" ht="12.75" x14ac:dyDescent="0.2">
      <c r="B105" s="10" t="s">
        <v>32</v>
      </c>
      <c r="C105" s="33">
        <v>341141.5</v>
      </c>
      <c r="D105" s="32">
        <v>42934.34</v>
      </c>
      <c r="E105" s="26">
        <f t="shared" si="17"/>
        <v>384075.83999999997</v>
      </c>
      <c r="F105" s="32">
        <v>384075.84</v>
      </c>
      <c r="G105" s="32">
        <v>384075.84</v>
      </c>
      <c r="H105" s="30">
        <f t="shared" si="18"/>
        <v>-5.8207660913467407E-11</v>
      </c>
    </row>
    <row r="106" spans="2:18" ht="12.75" x14ac:dyDescent="0.2">
      <c r="B106" s="10" t="s">
        <v>33</v>
      </c>
      <c r="C106" s="33">
        <v>51159.18</v>
      </c>
      <c r="D106" s="32">
        <v>-25663.99</v>
      </c>
      <c r="E106" s="26">
        <f t="shared" si="17"/>
        <v>25495.19</v>
      </c>
      <c r="F106" s="32">
        <v>25495.19</v>
      </c>
      <c r="G106" s="32">
        <v>25495.19</v>
      </c>
      <c r="H106" s="30">
        <f t="shared" si="18"/>
        <v>0</v>
      </c>
    </row>
    <row r="107" spans="2:18" ht="24" x14ac:dyDescent="0.2">
      <c r="B107" s="10" t="s">
        <v>34</v>
      </c>
      <c r="C107" s="33">
        <v>431379.32</v>
      </c>
      <c r="D107" s="32">
        <v>-11886.33</v>
      </c>
      <c r="E107" s="26">
        <f t="shared" si="17"/>
        <v>419492.99</v>
      </c>
      <c r="F107" s="32">
        <v>419492.99</v>
      </c>
      <c r="G107" s="32">
        <v>359839.99</v>
      </c>
      <c r="H107" s="30">
        <f t="shared" si="18"/>
        <v>0</v>
      </c>
    </row>
    <row r="108" spans="2:18" ht="24" x14ac:dyDescent="0.2">
      <c r="B108" s="10" t="s">
        <v>35</v>
      </c>
      <c r="C108" s="33">
        <v>141531.34</v>
      </c>
      <c r="D108" s="32">
        <v>188524.71</v>
      </c>
      <c r="E108" s="26">
        <f t="shared" si="17"/>
        <v>330056.05</v>
      </c>
      <c r="F108" s="32">
        <v>330056.05</v>
      </c>
      <c r="G108" s="32">
        <v>330056.05</v>
      </c>
      <c r="H108" s="30">
        <f t="shared" si="18"/>
        <v>0</v>
      </c>
    </row>
    <row r="109" spans="2:18" ht="24" x14ac:dyDescent="0.2">
      <c r="B109" s="10" t="s">
        <v>36</v>
      </c>
      <c r="C109" s="33">
        <v>13063.39</v>
      </c>
      <c r="D109" s="32">
        <v>2528240.66</v>
      </c>
      <c r="E109" s="26">
        <f t="shared" si="17"/>
        <v>2541304.0500000003</v>
      </c>
      <c r="F109" s="32">
        <v>2541304.0499999998</v>
      </c>
      <c r="G109" s="32">
        <v>2472506.9700000002</v>
      </c>
      <c r="H109" s="30">
        <f t="shared" si="18"/>
        <v>4.6566128730773926E-10</v>
      </c>
    </row>
    <row r="110" spans="2:18" ht="24" x14ac:dyDescent="0.2">
      <c r="B110" s="10" t="s">
        <v>37</v>
      </c>
      <c r="C110" s="33"/>
      <c r="D110" s="32">
        <v>15057.65</v>
      </c>
      <c r="E110" s="26">
        <f t="shared" si="17"/>
        <v>15057.65</v>
      </c>
      <c r="F110" s="32">
        <v>15057.65</v>
      </c>
      <c r="G110" s="32">
        <v>15057.65</v>
      </c>
      <c r="H110" s="30">
        <f t="shared" si="18"/>
        <v>0</v>
      </c>
    </row>
    <row r="111" spans="2:18" ht="12.75" x14ac:dyDescent="0.2">
      <c r="B111" s="10" t="s">
        <v>38</v>
      </c>
      <c r="C111" s="33">
        <v>42957.43</v>
      </c>
      <c r="D111" s="32">
        <v>97800.44</v>
      </c>
      <c r="E111" s="26">
        <f t="shared" si="17"/>
        <v>140757.87</v>
      </c>
      <c r="F111" s="32">
        <v>140757.87</v>
      </c>
      <c r="G111" s="32">
        <v>140757.87</v>
      </c>
      <c r="H111" s="30">
        <f t="shared" si="18"/>
        <v>0</v>
      </c>
    </row>
    <row r="112" spans="2:18" ht="12.75" x14ac:dyDescent="0.2">
      <c r="B112" s="10" t="s">
        <v>39</v>
      </c>
      <c r="C112" s="33"/>
      <c r="D112" s="32">
        <v>2800</v>
      </c>
      <c r="E112" s="26">
        <f t="shared" si="17"/>
        <v>2800</v>
      </c>
      <c r="F112" s="32">
        <v>2800</v>
      </c>
      <c r="G112" s="32">
        <v>2800</v>
      </c>
      <c r="H112" s="30">
        <f t="shared" si="18"/>
        <v>0</v>
      </c>
      <c r="J112" s="18"/>
    </row>
    <row r="113" spans="2:8" ht="12.75" x14ac:dyDescent="0.2">
      <c r="B113" s="10" t="s">
        <v>40</v>
      </c>
      <c r="C113" s="33"/>
      <c r="D113" s="32">
        <v>10908</v>
      </c>
      <c r="E113" s="26">
        <f t="shared" si="17"/>
        <v>10908</v>
      </c>
      <c r="F113" s="32">
        <v>10908</v>
      </c>
      <c r="G113" s="32">
        <v>10908</v>
      </c>
      <c r="H113" s="30">
        <f t="shared" si="18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1">SUM(D115:D123)</f>
        <v>0</v>
      </c>
      <c r="E114" s="25">
        <f t="shared" si="21"/>
        <v>0</v>
      </c>
      <c r="F114" s="7">
        <f t="shared" si="21"/>
        <v>0</v>
      </c>
      <c r="G114" s="7">
        <f t="shared" si="21"/>
        <v>0</v>
      </c>
      <c r="H114" s="25">
        <f t="shared" si="21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8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8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8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8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8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8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8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8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8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2">SUM(D125:D133)</f>
        <v>5813383.3100000005</v>
      </c>
      <c r="E124" s="25">
        <f t="shared" si="22"/>
        <v>5813383.3100000005</v>
      </c>
      <c r="F124" s="7">
        <f t="shared" si="22"/>
        <v>5813382.3900000006</v>
      </c>
      <c r="G124" s="7">
        <f t="shared" si="22"/>
        <v>4678423.96</v>
      </c>
      <c r="H124" s="25">
        <f t="shared" si="22"/>
        <v>0.92000000004190952</v>
      </c>
    </row>
    <row r="125" spans="2:8" ht="12.75" x14ac:dyDescent="0.2">
      <c r="B125" s="10" t="s">
        <v>52</v>
      </c>
      <c r="C125" s="22">
        <v>0</v>
      </c>
      <c r="D125" s="32">
        <v>672739.38</v>
      </c>
      <c r="E125" s="26">
        <f t="shared" si="17"/>
        <v>672739.38</v>
      </c>
      <c r="F125" s="32">
        <v>672738.46</v>
      </c>
      <c r="G125" s="32">
        <v>652929.23</v>
      </c>
      <c r="H125" s="30">
        <f t="shared" si="18"/>
        <v>0.92000000004190952</v>
      </c>
    </row>
    <row r="126" spans="2:8" ht="12.75" x14ac:dyDescent="0.2">
      <c r="B126" s="10" t="s">
        <v>53</v>
      </c>
      <c r="C126" s="22">
        <v>0</v>
      </c>
      <c r="D126" s="32">
        <v>4567256.3600000003</v>
      </c>
      <c r="E126" s="26">
        <f t="shared" si="17"/>
        <v>4567256.3600000003</v>
      </c>
      <c r="F126" s="32">
        <v>4567256.3600000003</v>
      </c>
      <c r="G126" s="32">
        <v>3461677.16</v>
      </c>
      <c r="H126" s="30">
        <f t="shared" si="18"/>
        <v>0</v>
      </c>
    </row>
    <row r="127" spans="2:8" ht="24" x14ac:dyDescent="0.2">
      <c r="B127" s="10" t="s">
        <v>54</v>
      </c>
      <c r="C127" s="22">
        <v>0</v>
      </c>
      <c r="D127" s="32"/>
      <c r="E127" s="26">
        <f t="shared" si="17"/>
        <v>0</v>
      </c>
      <c r="F127" s="32"/>
      <c r="G127" s="32"/>
      <c r="H127" s="30">
        <f t="shared" si="18"/>
        <v>0</v>
      </c>
    </row>
    <row r="128" spans="2:8" ht="12.75" x14ac:dyDescent="0.2">
      <c r="B128" s="10" t="s">
        <v>55</v>
      </c>
      <c r="C128" s="22">
        <v>0</v>
      </c>
      <c r="D128" s="32"/>
      <c r="E128" s="26">
        <f t="shared" si="17"/>
        <v>0</v>
      </c>
      <c r="F128" s="32"/>
      <c r="G128" s="32"/>
      <c r="H128" s="30">
        <f t="shared" si="18"/>
        <v>0</v>
      </c>
    </row>
    <row r="129" spans="2:8" ht="12.75" x14ac:dyDescent="0.2">
      <c r="B129" s="10" t="s">
        <v>56</v>
      </c>
      <c r="C129" s="22">
        <v>0</v>
      </c>
      <c r="D129" s="32"/>
      <c r="E129" s="26">
        <f t="shared" si="17"/>
        <v>0</v>
      </c>
      <c r="F129" s="32"/>
      <c r="G129" s="32"/>
      <c r="H129" s="30">
        <f t="shared" si="18"/>
        <v>0</v>
      </c>
    </row>
    <row r="130" spans="2:8" ht="12.75" x14ac:dyDescent="0.2">
      <c r="B130" s="10" t="s">
        <v>57</v>
      </c>
      <c r="C130" s="22">
        <v>0</v>
      </c>
      <c r="D130" s="32"/>
      <c r="E130" s="26">
        <f t="shared" si="17"/>
        <v>0</v>
      </c>
      <c r="F130" s="32"/>
      <c r="G130" s="32"/>
      <c r="H130" s="30">
        <f t="shared" si="18"/>
        <v>0</v>
      </c>
    </row>
    <row r="131" spans="2:8" ht="12.75" x14ac:dyDescent="0.2">
      <c r="B131" s="10" t="s">
        <v>58</v>
      </c>
      <c r="C131" s="22">
        <v>0</v>
      </c>
      <c r="D131" s="32"/>
      <c r="E131" s="26">
        <f t="shared" si="17"/>
        <v>0</v>
      </c>
      <c r="F131" s="32"/>
      <c r="G131" s="32"/>
      <c r="H131" s="30">
        <f t="shared" si="18"/>
        <v>0</v>
      </c>
    </row>
    <row r="132" spans="2:8" ht="12.75" x14ac:dyDescent="0.2">
      <c r="B132" s="10" t="s">
        <v>59</v>
      </c>
      <c r="C132" s="22">
        <v>0</v>
      </c>
      <c r="D132" s="32"/>
      <c r="E132" s="26">
        <f t="shared" si="17"/>
        <v>0</v>
      </c>
      <c r="F132" s="32"/>
      <c r="G132" s="32"/>
      <c r="H132" s="30">
        <f t="shared" si="18"/>
        <v>0</v>
      </c>
    </row>
    <row r="133" spans="2:8" ht="12.75" x14ac:dyDescent="0.2">
      <c r="B133" s="10" t="s">
        <v>60</v>
      </c>
      <c r="C133" s="22">
        <v>0</v>
      </c>
      <c r="D133" s="32">
        <v>573387.56999999995</v>
      </c>
      <c r="E133" s="26">
        <f t="shared" si="17"/>
        <v>573387.56999999995</v>
      </c>
      <c r="F133" s="32">
        <v>573387.56999999995</v>
      </c>
      <c r="G133" s="32">
        <v>563817.56999999995</v>
      </c>
      <c r="H133" s="30">
        <f t="shared" si="18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3">SUM(D135:D137)</f>
        <v>0</v>
      </c>
      <c r="E134" s="25">
        <f t="shared" si="23"/>
        <v>0</v>
      </c>
      <c r="F134" s="7">
        <f t="shared" si="23"/>
        <v>0</v>
      </c>
      <c r="G134" s="7">
        <f t="shared" si="23"/>
        <v>0</v>
      </c>
      <c r="H134" s="25">
        <f t="shared" si="23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8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8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8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4">SUM(D139:D146)</f>
        <v>0</v>
      </c>
      <c r="E138" s="25">
        <f t="shared" si="24"/>
        <v>0</v>
      </c>
      <c r="F138" s="7">
        <f t="shared" si="24"/>
        <v>0</v>
      </c>
      <c r="G138" s="7">
        <f t="shared" si="24"/>
        <v>0</v>
      </c>
      <c r="H138" s="25">
        <f t="shared" si="24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8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8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8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8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8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8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8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8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5">SUM(D148:D150)</f>
        <v>0</v>
      </c>
      <c r="E147" s="25">
        <f t="shared" si="25"/>
        <v>0</v>
      </c>
      <c r="F147" s="7">
        <f t="shared" si="25"/>
        <v>0</v>
      </c>
      <c r="G147" s="7">
        <f t="shared" si="25"/>
        <v>0</v>
      </c>
      <c r="H147" s="25">
        <f t="shared" si="25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8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8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8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6">SUM(D152:D158)</f>
        <v>0</v>
      </c>
      <c r="E151" s="25">
        <f t="shared" si="26"/>
        <v>0</v>
      </c>
      <c r="F151" s="7">
        <f t="shared" si="26"/>
        <v>0</v>
      </c>
      <c r="G151" s="7">
        <f t="shared" si="26"/>
        <v>0</v>
      </c>
      <c r="H151" s="25">
        <f t="shared" si="26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8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8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7">SUM(C154:D154)</f>
        <v>0</v>
      </c>
      <c r="F154" s="23">
        <v>0</v>
      </c>
      <c r="G154" s="23">
        <v>0</v>
      </c>
      <c r="H154" s="30">
        <f t="shared" ref="H154:H158" si="28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7"/>
        <v>0</v>
      </c>
      <c r="F155" s="23">
        <v>0</v>
      </c>
      <c r="G155" s="23">
        <v>0</v>
      </c>
      <c r="H155" s="30">
        <f t="shared" si="28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7"/>
        <v>0</v>
      </c>
      <c r="F156" s="23">
        <v>0</v>
      </c>
      <c r="G156" s="23">
        <v>0</v>
      </c>
      <c r="H156" s="30">
        <f t="shared" si="28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7"/>
        <v>0</v>
      </c>
      <c r="F157" s="23">
        <v>0</v>
      </c>
      <c r="G157" s="23">
        <v>0</v>
      </c>
      <c r="H157" s="30">
        <f t="shared" si="28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7"/>
        <v>0</v>
      </c>
      <c r="F158" s="23">
        <v>0</v>
      </c>
      <c r="G158" s="23">
        <v>0</v>
      </c>
      <c r="H158" s="30">
        <f t="shared" si="28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19603555</v>
      </c>
      <c r="D160" s="21">
        <f t="shared" ref="D160:G160" si="29">SUM(D10,D85)</f>
        <v>20347127.620000001</v>
      </c>
      <c r="E160" s="28">
        <f>SUM(E10,E85)</f>
        <v>39950682.620000005</v>
      </c>
      <c r="F160" s="21">
        <f t="shared" si="29"/>
        <v>37219243.780000001</v>
      </c>
      <c r="G160" s="21">
        <f t="shared" si="29"/>
        <v>35576053</v>
      </c>
      <c r="H160" s="28">
        <f>SUM(H10,H85)</f>
        <v>2731438.8400000003</v>
      </c>
    </row>
    <row r="161" spans="2:5" s="31" customFormat="1" x14ac:dyDescent="0.2"/>
    <row r="162" spans="2:5" s="31" customFormat="1" x14ac:dyDescent="0.2">
      <c r="B162" s="53" t="s">
        <v>90</v>
      </c>
    </row>
    <row r="163" spans="2:5" s="31" customFormat="1" x14ac:dyDescent="0.2"/>
    <row r="164" spans="2:5" s="31" customFormat="1" x14ac:dyDescent="0.2"/>
    <row r="165" spans="2:5" s="31" customFormat="1" x14ac:dyDescent="0.2"/>
    <row r="166" spans="2:5" s="31" customFormat="1" ht="15" x14ac:dyDescent="0.25">
      <c r="B166" s="54" t="s">
        <v>91</v>
      </c>
      <c r="E166" s="54" t="s">
        <v>93</v>
      </c>
    </row>
    <row r="167" spans="2:5" s="31" customFormat="1" ht="15" x14ac:dyDescent="0.25">
      <c r="B167" s="54" t="s">
        <v>92</v>
      </c>
      <c r="E167" s="54" t="s">
        <v>94</v>
      </c>
    </row>
    <row r="168" spans="2:5" s="31" customFormat="1" x14ac:dyDescent="0.2"/>
    <row r="169" spans="2:5" s="31" customFormat="1" x14ac:dyDescent="0.2"/>
    <row r="170" spans="2:5" s="31" customFormat="1" x14ac:dyDescent="0.2"/>
    <row r="171" spans="2:5" s="31" customFormat="1" x14ac:dyDescent="0.2"/>
    <row r="172" spans="2:5" s="31" customFormat="1" x14ac:dyDescent="0.2"/>
    <row r="173" spans="2:5" s="31" customFormat="1" x14ac:dyDescent="0.2"/>
    <row r="174" spans="2:5" s="31" customFormat="1" x14ac:dyDescent="0.2"/>
    <row r="175" spans="2:5" s="31" customFormat="1" x14ac:dyDescent="0.2"/>
    <row r="176" spans="2:5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UTB</cp:lastModifiedBy>
  <cp:lastPrinted>2024-07-30T23:32:45Z</cp:lastPrinted>
  <dcterms:created xsi:type="dcterms:W3CDTF">2020-01-08T21:14:59Z</dcterms:created>
  <dcterms:modified xsi:type="dcterms:W3CDTF">2025-02-05T17:04:33Z</dcterms:modified>
</cp:coreProperties>
</file>